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0" yWindow="20" windowWidth="33600" windowHeight="20480"/>
  </bookViews>
  <sheets>
    <sheet name="Tabelle2 (2)" sheetId="7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24" i="7" l="1"/>
  <c r="AA24" i="7"/>
  <c r="Y24" i="7"/>
  <c r="T24" i="7"/>
  <c r="T23" i="7"/>
  <c r="V24" i="7"/>
  <c r="T3" i="7"/>
  <c r="U24" i="7"/>
  <c r="S24" i="7"/>
  <c r="N24" i="7"/>
  <c r="L24" i="7"/>
  <c r="G24" i="7"/>
  <c r="AD23" i="7"/>
  <c r="AA23" i="7"/>
  <c r="Y23" i="7"/>
  <c r="T22" i="7"/>
  <c r="V23" i="7"/>
  <c r="U23" i="7"/>
  <c r="S23" i="7"/>
  <c r="N23" i="7"/>
  <c r="L23" i="7"/>
  <c r="G23" i="7"/>
  <c r="AD22" i="7"/>
  <c r="AA22" i="7"/>
  <c r="Y22" i="7"/>
  <c r="T21" i="7"/>
  <c r="V22" i="7"/>
  <c r="U22" i="7"/>
  <c r="S22" i="7"/>
  <c r="N22" i="7"/>
  <c r="L22" i="7"/>
  <c r="G22" i="7"/>
  <c r="AD21" i="7"/>
  <c r="AA21" i="7"/>
  <c r="Y21" i="7"/>
  <c r="T20" i="7"/>
  <c r="V21" i="7"/>
  <c r="U21" i="7"/>
  <c r="S21" i="7"/>
  <c r="N21" i="7"/>
  <c r="L21" i="7"/>
  <c r="G21" i="7"/>
  <c r="AD20" i="7"/>
  <c r="AA20" i="7"/>
  <c r="Y20" i="7"/>
  <c r="T19" i="7"/>
  <c r="V20" i="7"/>
  <c r="U20" i="7"/>
  <c r="S20" i="7"/>
  <c r="N20" i="7"/>
  <c r="L20" i="7"/>
  <c r="G20" i="7"/>
  <c r="AD19" i="7"/>
  <c r="AA19" i="7"/>
  <c r="Y19" i="7"/>
  <c r="T18" i="7"/>
  <c r="V19" i="7"/>
  <c r="U19" i="7"/>
  <c r="S19" i="7"/>
  <c r="N19" i="7"/>
  <c r="L19" i="7"/>
  <c r="G19" i="7"/>
  <c r="AD18" i="7"/>
  <c r="AA18" i="7"/>
  <c r="Y18" i="7"/>
  <c r="T17" i="7"/>
  <c r="V18" i="7"/>
  <c r="U18" i="7"/>
  <c r="S18" i="7"/>
  <c r="N18" i="7"/>
  <c r="L18" i="7"/>
  <c r="G18" i="7"/>
  <c r="AD17" i="7"/>
  <c r="AA17" i="7"/>
  <c r="Y17" i="7"/>
  <c r="T16" i="7"/>
  <c r="V17" i="7"/>
  <c r="U17" i="7"/>
  <c r="S17" i="7"/>
  <c r="N17" i="7"/>
  <c r="L17" i="7"/>
  <c r="G17" i="7"/>
  <c r="AD16" i="7"/>
  <c r="AA16" i="7"/>
  <c r="Y16" i="7"/>
  <c r="T15" i="7"/>
  <c r="V16" i="7"/>
  <c r="U16" i="7"/>
  <c r="S16" i="7"/>
  <c r="N16" i="7"/>
  <c r="L16" i="7"/>
  <c r="G16" i="7"/>
  <c r="AD15" i="7"/>
  <c r="AA15" i="7"/>
  <c r="Y15" i="7"/>
  <c r="T14" i="7"/>
  <c r="V15" i="7"/>
  <c r="U15" i="7"/>
  <c r="S15" i="7"/>
  <c r="N15" i="7"/>
  <c r="L15" i="7"/>
  <c r="G15" i="7"/>
  <c r="AD14" i="7"/>
  <c r="AA14" i="7"/>
  <c r="Y14" i="7"/>
  <c r="T13" i="7"/>
  <c r="V14" i="7"/>
  <c r="U14" i="7"/>
  <c r="S14" i="7"/>
  <c r="N14" i="7"/>
  <c r="L14" i="7"/>
  <c r="G14" i="7"/>
  <c r="AD13" i="7"/>
  <c r="AA13" i="7"/>
  <c r="Y13" i="7"/>
  <c r="T12" i="7"/>
  <c r="V13" i="7"/>
  <c r="U13" i="7"/>
  <c r="S13" i="7"/>
  <c r="N13" i="7"/>
  <c r="L13" i="7"/>
  <c r="G13" i="7"/>
  <c r="AD12" i="7"/>
  <c r="AA12" i="7"/>
  <c r="Y12" i="7"/>
  <c r="T11" i="7"/>
  <c r="V12" i="7"/>
  <c r="U12" i="7"/>
  <c r="S12" i="7"/>
  <c r="N12" i="7"/>
  <c r="L12" i="7"/>
  <c r="G12" i="7"/>
  <c r="AD11" i="7"/>
  <c r="AA11" i="7"/>
  <c r="Y11" i="7"/>
  <c r="T10" i="7"/>
  <c r="V11" i="7"/>
  <c r="U11" i="7"/>
  <c r="S11" i="7"/>
  <c r="N11" i="7"/>
  <c r="L11" i="7"/>
  <c r="G11" i="7"/>
  <c r="AD10" i="7"/>
  <c r="AA10" i="7"/>
  <c r="Y10" i="7"/>
  <c r="T9" i="7"/>
  <c r="V10" i="7"/>
  <c r="U10" i="7"/>
  <c r="S10" i="7"/>
  <c r="N10" i="7"/>
  <c r="L10" i="7"/>
  <c r="G10" i="7"/>
  <c r="AD9" i="7"/>
  <c r="AA9" i="7"/>
  <c r="Y9" i="7"/>
  <c r="T8" i="7"/>
  <c r="V9" i="7"/>
  <c r="U9" i="7"/>
  <c r="S9" i="7"/>
  <c r="N9" i="7"/>
  <c r="L9" i="7"/>
  <c r="G9" i="7"/>
  <c r="AD8" i="7"/>
  <c r="AA8" i="7"/>
  <c r="Y8" i="7"/>
  <c r="T7" i="7"/>
  <c r="V8" i="7"/>
  <c r="U8" i="7"/>
  <c r="S8" i="7"/>
  <c r="N8" i="7"/>
  <c r="L8" i="7"/>
  <c r="G8" i="7"/>
  <c r="AD7" i="7"/>
  <c r="AA7" i="7"/>
  <c r="Y7" i="7"/>
  <c r="T6" i="7"/>
  <c r="V7" i="7"/>
  <c r="U7" i="7"/>
  <c r="S7" i="7"/>
  <c r="N7" i="7"/>
  <c r="L7" i="7"/>
  <c r="G7" i="7"/>
  <c r="AD6" i="7"/>
  <c r="AA6" i="7"/>
  <c r="Y6" i="7"/>
  <c r="T5" i="7"/>
  <c r="V6" i="7"/>
  <c r="U6" i="7"/>
  <c r="S6" i="7"/>
  <c r="N6" i="7"/>
  <c r="L6" i="7"/>
  <c r="G6" i="7"/>
  <c r="AD5" i="7"/>
  <c r="AA5" i="7"/>
  <c r="Y5" i="7"/>
  <c r="T4" i="7"/>
  <c r="V5" i="7"/>
  <c r="U5" i="7"/>
  <c r="S5" i="7"/>
  <c r="N5" i="7"/>
  <c r="L5" i="7"/>
  <c r="G5" i="7"/>
  <c r="AD4" i="7"/>
  <c r="AA4" i="7"/>
  <c r="Y4" i="7"/>
  <c r="V4" i="7"/>
  <c r="U4" i="7"/>
  <c r="S4" i="7"/>
  <c r="N4" i="7"/>
  <c r="L4" i="7"/>
  <c r="G4" i="7"/>
  <c r="N3" i="7"/>
</calcChain>
</file>

<file path=xl/sharedStrings.xml><?xml version="1.0" encoding="utf-8"?>
<sst xmlns="http://schemas.openxmlformats.org/spreadsheetml/2006/main" count="56" uniqueCount="55">
  <si>
    <t>90/91</t>
  </si>
  <si>
    <t>91/92</t>
  </si>
  <si>
    <t>92/93</t>
  </si>
  <si>
    <t>93/94</t>
  </si>
  <si>
    <t>94/95</t>
  </si>
  <si>
    <t>95/96</t>
  </si>
  <si>
    <t>96/97</t>
  </si>
  <si>
    <t>97/98</t>
  </si>
  <si>
    <t>98/99</t>
  </si>
  <si>
    <t>99/00</t>
  </si>
  <si>
    <t>00/01</t>
  </si>
  <si>
    <t>01/02</t>
  </si>
  <si>
    <t>02/03</t>
  </si>
  <si>
    <t>03/04</t>
  </si>
  <si>
    <t>04/05</t>
  </si>
  <si>
    <t>05/06</t>
  </si>
  <si>
    <t>06/07</t>
  </si>
  <si>
    <t>07/08</t>
  </si>
  <si>
    <t>08/09</t>
  </si>
  <si>
    <t>09/10</t>
  </si>
  <si>
    <t>10/11</t>
  </si>
  <si>
    <t>11/12</t>
  </si>
  <si>
    <t>Veranstaltungen Schauspiel</t>
  </si>
  <si>
    <t>Spielstätten</t>
  </si>
  <si>
    <t>Plätze baul vorhanden</t>
  </si>
  <si>
    <t>Plätze angeboten</t>
  </si>
  <si>
    <t>Plätze auf 1000</t>
  </si>
  <si>
    <t>Besucher Schauspiel</t>
  </si>
  <si>
    <t>Personal Vollzeit</t>
  </si>
  <si>
    <t>Auslastung Schauspiel</t>
  </si>
  <si>
    <t>Gesamt</t>
  </si>
  <si>
    <t>Sonstige Veranst</t>
  </si>
  <si>
    <t>Theaternahjes Rahmenprogramm</t>
  </si>
  <si>
    <t>Besucher Sonstige V</t>
  </si>
  <si>
    <t>Besucher theaternahes Rahmenprog</t>
  </si>
  <si>
    <t>Veranst insges</t>
  </si>
  <si>
    <t>Summe Sonstige und Rahmen</t>
  </si>
  <si>
    <t>Summe Besucher Sonstige + Rahmen</t>
  </si>
  <si>
    <t>Bis 04/05 nur "Sonstige"</t>
  </si>
  <si>
    <t>Abwecihung vorhandene zu angebotenen Plätzen</t>
  </si>
  <si>
    <t>Abweichung ggüber 1990</t>
  </si>
  <si>
    <t>Besucher pro Veranstaltung (Quotient)</t>
  </si>
  <si>
    <t>Veränderung ggenüber 1990/91 Quotient</t>
  </si>
  <si>
    <t>Veränderung ggüber Vorjahr</t>
  </si>
  <si>
    <t>Besucher gesamt am Standort</t>
  </si>
  <si>
    <t>Besucher GESAMT</t>
  </si>
  <si>
    <t>NORDRHEIN WESTFALEN</t>
  </si>
  <si>
    <t>Neuinszenierungen Schauspiel</t>
  </si>
  <si>
    <t>Veränderung Plätze ggü. Vorjahr</t>
  </si>
  <si>
    <t>Veränderung Prsonal ggü. 1990/1</t>
  </si>
  <si>
    <t>Angestellte Schauspieler</t>
  </si>
  <si>
    <t>Schauspieler Abweichung ggüber 1990</t>
  </si>
  <si>
    <t>Anzahl Theater</t>
  </si>
  <si>
    <t>Sollten Übertragungsfehler in diesem Dokument vorliegen, bitte ich dafür um Entschuldigung und Nachricht an mich.</t>
  </si>
  <si>
    <t>Spielzeit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</si>
</sst>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2" fontId="2" fillId="0" borderId="0" xfId="0" applyNumberFormat="1" applyFont="1"/>
    <xf numFmtId="1" fontId="2" fillId="0" borderId="0" xfId="0" applyNumberFormat="1" applyFont="1"/>
    <xf numFmtId="49" fontId="2" fillId="0" borderId="0" xfId="0" applyNumberFormat="1" applyFont="1"/>
    <xf numFmtId="0" fontId="3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3" borderId="0" xfId="0" applyFont="1" applyFill="1" applyAlignment="1">
      <alignment vertical="top" wrapText="1"/>
    </xf>
    <xf numFmtId="0" fontId="0" fillId="3" borderId="0" xfId="0" applyFill="1"/>
    <xf numFmtId="0" fontId="1" fillId="4" borderId="0" xfId="0" applyFont="1" applyFill="1" applyAlignment="1">
      <alignment vertical="top" wrapText="1"/>
    </xf>
    <xf numFmtId="0" fontId="2" fillId="4" borderId="0" xfId="0" applyFont="1" applyFill="1"/>
    <xf numFmtId="0" fontId="4" fillId="4" borderId="0" xfId="0" applyFont="1" applyFill="1"/>
    <xf numFmtId="0" fontId="1" fillId="5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wrapText="1"/>
    </xf>
    <xf numFmtId="3" fontId="1" fillId="5" borderId="1" xfId="0" applyNumberFormat="1" applyFont="1" applyFill="1" applyBorder="1"/>
    <xf numFmtId="0" fontId="1" fillId="5" borderId="1" xfId="0" applyFont="1" applyFill="1" applyBorder="1"/>
    <xf numFmtId="10" fontId="2" fillId="5" borderId="1" xfId="0" applyNumberFormat="1" applyFont="1" applyFill="1" applyBorder="1"/>
    <xf numFmtId="2" fontId="1" fillId="5" borderId="1" xfId="0" applyNumberFormat="1" applyFont="1" applyFill="1" applyBorder="1"/>
    <xf numFmtId="3" fontId="2" fillId="5" borderId="1" xfId="0" applyNumberFormat="1" applyFont="1" applyFill="1" applyBorder="1"/>
    <xf numFmtId="2" fontId="2" fillId="5" borderId="1" xfId="0" applyNumberFormat="1" applyFont="1" applyFill="1" applyBorder="1"/>
    <xf numFmtId="0" fontId="2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10" fontId="1" fillId="3" borderId="1" xfId="0" applyNumberFormat="1" applyFont="1" applyFill="1" applyBorder="1"/>
    <xf numFmtId="2" fontId="2" fillId="0" borderId="1" xfId="0" applyNumberFormat="1" applyFont="1" applyBorder="1"/>
    <xf numFmtId="2" fontId="1" fillId="2" borderId="1" xfId="0" applyNumberFormat="1" applyFont="1" applyFill="1" applyBorder="1"/>
    <xf numFmtId="1" fontId="2" fillId="0" borderId="1" xfId="0" applyNumberFormat="1" applyFont="1" applyBorder="1"/>
    <xf numFmtId="3" fontId="3" fillId="0" borderId="1" xfId="0" applyNumberFormat="1" applyFont="1" applyBorder="1"/>
    <xf numFmtId="0" fontId="3" fillId="0" borderId="1" xfId="0" applyFont="1" applyBorder="1"/>
    <xf numFmtId="10" fontId="2" fillId="3" borderId="1" xfId="0" applyNumberFormat="1" applyFont="1" applyFill="1" applyBorder="1"/>
    <xf numFmtId="0" fontId="2" fillId="3" borderId="0" xfId="0" applyFont="1" applyFill="1"/>
    <xf numFmtId="0" fontId="5" fillId="3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workbookViewId="0">
      <selection activeCell="C39" sqref="C39"/>
    </sheetView>
  </sheetViews>
  <sheetFormatPr baseColWidth="10" defaultColWidth="10.83203125" defaultRowHeight="14" x14ac:dyDescent="0"/>
  <cols>
    <col min="1" max="7" width="10.83203125" style="1"/>
    <col min="8" max="8" width="0" style="1" hidden="1" customWidth="1"/>
    <col min="9" max="16384" width="10.83203125" style="1"/>
  </cols>
  <sheetData>
    <row r="1" spans="1:30" s="11" customFormat="1" ht="20">
      <c r="A1" s="12" t="s">
        <v>46</v>
      </c>
    </row>
    <row r="2" spans="1:30" s="7" customFormat="1" ht="70">
      <c r="A2" s="6" t="s">
        <v>54</v>
      </c>
      <c r="B2" s="6"/>
      <c r="C2" s="10" t="s">
        <v>22</v>
      </c>
      <c r="D2" s="10" t="s">
        <v>47</v>
      </c>
      <c r="E2" s="10" t="s">
        <v>31</v>
      </c>
      <c r="F2" s="10" t="s">
        <v>32</v>
      </c>
      <c r="G2" s="10" t="s">
        <v>36</v>
      </c>
      <c r="H2" s="8" t="s">
        <v>35</v>
      </c>
      <c r="I2" s="10" t="s">
        <v>52</v>
      </c>
      <c r="J2" s="10" t="s">
        <v>23</v>
      </c>
      <c r="K2" s="10" t="s">
        <v>24</v>
      </c>
      <c r="L2" s="10" t="s">
        <v>48</v>
      </c>
      <c r="M2" s="10" t="s">
        <v>25</v>
      </c>
      <c r="N2" s="10" t="s">
        <v>39</v>
      </c>
      <c r="O2" s="10" t="s">
        <v>26</v>
      </c>
      <c r="P2" s="10" t="s">
        <v>44</v>
      </c>
      <c r="Q2" s="10" t="s">
        <v>45</v>
      </c>
      <c r="R2" s="10" t="s">
        <v>27</v>
      </c>
      <c r="S2" s="10" t="s">
        <v>40</v>
      </c>
      <c r="T2" s="10" t="s">
        <v>41</v>
      </c>
      <c r="U2" s="10" t="s">
        <v>42</v>
      </c>
      <c r="V2" s="10" t="s">
        <v>43</v>
      </c>
      <c r="W2" s="10" t="s">
        <v>33</v>
      </c>
      <c r="X2" s="10" t="s">
        <v>34</v>
      </c>
      <c r="Y2" s="10" t="s">
        <v>37</v>
      </c>
      <c r="Z2" s="10" t="s">
        <v>28</v>
      </c>
      <c r="AA2" s="10" t="s">
        <v>49</v>
      </c>
      <c r="AB2" s="10" t="s">
        <v>29</v>
      </c>
      <c r="AC2" s="10" t="s">
        <v>50</v>
      </c>
      <c r="AD2" s="10" t="s">
        <v>51</v>
      </c>
    </row>
    <row r="3" spans="1:30" s="16" customFormat="1">
      <c r="A3" s="13" t="s">
        <v>0</v>
      </c>
      <c r="B3" s="14" t="s">
        <v>30</v>
      </c>
      <c r="C3" s="15">
        <v>3977</v>
      </c>
      <c r="D3" s="15">
        <v>248</v>
      </c>
      <c r="E3" s="15">
        <v>410</v>
      </c>
      <c r="F3" s="15"/>
      <c r="G3" s="15"/>
      <c r="H3" s="15"/>
      <c r="I3" s="16">
        <v>24</v>
      </c>
      <c r="J3" s="16">
        <v>77</v>
      </c>
      <c r="K3" s="15">
        <v>41593</v>
      </c>
      <c r="L3" s="15"/>
      <c r="M3" s="15">
        <v>38597</v>
      </c>
      <c r="N3" s="17">
        <f t="shared" ref="N3:N24" si="0">(K3-M3)/ABS(M3)</f>
        <v>7.7622613156462933E-2</v>
      </c>
      <c r="O3" s="18">
        <v>5.6</v>
      </c>
      <c r="P3" s="19">
        <v>4100050</v>
      </c>
      <c r="Q3" s="19">
        <v>4611448</v>
      </c>
      <c r="R3" s="15">
        <v>1268281</v>
      </c>
      <c r="S3" s="15"/>
      <c r="T3" s="18">
        <f>QUOTIENT(R3,C3)</f>
        <v>318</v>
      </c>
      <c r="U3" s="18"/>
      <c r="V3" s="15"/>
      <c r="W3" s="19">
        <v>115653</v>
      </c>
      <c r="X3" s="15"/>
      <c r="Y3" s="15"/>
      <c r="Z3" s="15">
        <v>7748</v>
      </c>
      <c r="AA3" s="15"/>
      <c r="AB3" s="20">
        <v>71.2</v>
      </c>
      <c r="AC3" s="15">
        <v>503</v>
      </c>
      <c r="AD3" s="15"/>
    </row>
    <row r="4" spans="1:30" s="22" customFormat="1">
      <c r="A4" s="21" t="s">
        <v>1</v>
      </c>
      <c r="B4" s="22">
        <v>1991</v>
      </c>
      <c r="C4" s="23">
        <v>3838</v>
      </c>
      <c r="D4" s="23">
        <v>224</v>
      </c>
      <c r="E4" s="23">
        <v>406</v>
      </c>
      <c r="F4" s="23"/>
      <c r="G4" s="23">
        <f t="shared" ref="G4:G24" si="1">SUM(E4:F4)</f>
        <v>406</v>
      </c>
      <c r="H4" s="23">
        <v>56984</v>
      </c>
      <c r="I4" s="22">
        <v>26</v>
      </c>
      <c r="J4" s="22">
        <v>78</v>
      </c>
      <c r="K4" s="23">
        <v>42243</v>
      </c>
      <c r="L4" s="24">
        <f>(J4-J3)/ABS(J3)</f>
        <v>1.2987012987012988E-2</v>
      </c>
      <c r="M4" s="23">
        <v>39025</v>
      </c>
      <c r="N4" s="30">
        <f t="shared" si="0"/>
        <v>8.2459961563100578E-2</v>
      </c>
      <c r="O4" s="25">
        <v>5.6</v>
      </c>
      <c r="P4" s="23">
        <v>3794519</v>
      </c>
      <c r="Q4" s="23">
        <v>4289437</v>
      </c>
      <c r="R4" s="23">
        <v>1208414</v>
      </c>
      <c r="S4" s="24">
        <f>(R4-R3)/ABS(R3)</f>
        <v>-4.720326173773793E-2</v>
      </c>
      <c r="T4" s="26">
        <f>QUOTIENT(R4,C4)</f>
        <v>314</v>
      </c>
      <c r="U4" s="24">
        <f>(T4-T3)/ABS(T3)</f>
        <v>-1.2578616352201259E-2</v>
      </c>
      <c r="V4" s="24">
        <f>(T4-T3)/ABS(T3)</f>
        <v>-1.2578616352201259E-2</v>
      </c>
      <c r="W4" s="23">
        <v>182936</v>
      </c>
      <c r="X4" s="23"/>
      <c r="Y4" s="23">
        <f t="shared" ref="Y4:Y24" si="2">SUM(W4:X4)</f>
        <v>182936</v>
      </c>
      <c r="Z4" s="23">
        <v>7881</v>
      </c>
      <c r="AA4" s="24">
        <f>(Z4-Z3)/ABS(Z3)</f>
        <v>1.7165720185854414E-2</v>
      </c>
      <c r="AB4" s="25">
        <v>71.7</v>
      </c>
      <c r="AC4" s="23">
        <v>522</v>
      </c>
      <c r="AD4" s="24">
        <f>(AC4-AC3)/ABS(AC3)</f>
        <v>3.7773359840954271E-2</v>
      </c>
    </row>
    <row r="5" spans="1:30" s="22" customFormat="1">
      <c r="A5" s="21" t="s">
        <v>2</v>
      </c>
      <c r="B5" s="27">
        <v>1992</v>
      </c>
      <c r="C5" s="23">
        <v>3843</v>
      </c>
      <c r="D5" s="23">
        <v>237</v>
      </c>
      <c r="E5" s="23">
        <v>601</v>
      </c>
      <c r="F5" s="23"/>
      <c r="G5" s="23">
        <f t="shared" si="1"/>
        <v>601</v>
      </c>
      <c r="H5" s="23">
        <v>58111</v>
      </c>
      <c r="I5" s="22">
        <v>26</v>
      </c>
      <c r="J5" s="22">
        <v>97</v>
      </c>
      <c r="K5" s="23">
        <v>44111</v>
      </c>
      <c r="L5" s="24">
        <f>(J5-J4)/ABS(J4)</f>
        <v>0.24358974358974358</v>
      </c>
      <c r="M5" s="23">
        <v>39427</v>
      </c>
      <c r="N5" s="30">
        <f t="shared" si="0"/>
        <v>0.11880183630507013</v>
      </c>
      <c r="O5" s="25">
        <v>5.7</v>
      </c>
      <c r="P5" s="23">
        <v>3728301</v>
      </c>
      <c r="Q5" s="23">
        <v>4187269</v>
      </c>
      <c r="R5" s="23">
        <v>1146862</v>
      </c>
      <c r="S5" s="24">
        <f>(R5-R3)/ABS(R3)</f>
        <v>-9.5735093405956567E-2</v>
      </c>
      <c r="T5" s="26">
        <f t="shared" ref="T5:T24" si="3">QUOTIENT(R5,C5)</f>
        <v>298</v>
      </c>
      <c r="U5" s="24">
        <f>(T5-T3)/ABS(T3)</f>
        <v>-6.2893081761006289E-2</v>
      </c>
      <c r="V5" s="24">
        <f>(T5-T4)/ABS(T4)</f>
        <v>-5.0955414012738856E-2</v>
      </c>
      <c r="W5" s="23">
        <v>193932</v>
      </c>
      <c r="X5" s="23"/>
      <c r="Y5" s="23">
        <f t="shared" si="2"/>
        <v>193932</v>
      </c>
      <c r="Z5" s="23">
        <v>7435</v>
      </c>
      <c r="AA5" s="24">
        <f>(Z5-Z3)/ABS(Z3)</f>
        <v>-4.0397521941146104E-2</v>
      </c>
      <c r="AB5" s="25">
        <v>69</v>
      </c>
      <c r="AC5" s="23">
        <v>474</v>
      </c>
      <c r="AD5" s="24">
        <f>(AC5-AC3)/ABS(AC3)</f>
        <v>-5.7654075546719682E-2</v>
      </c>
    </row>
    <row r="6" spans="1:30" s="22" customFormat="1">
      <c r="A6" s="21" t="s">
        <v>3</v>
      </c>
      <c r="B6" s="27">
        <v>1993</v>
      </c>
      <c r="C6" s="23">
        <v>3755</v>
      </c>
      <c r="D6" s="23">
        <v>224</v>
      </c>
      <c r="E6" s="23">
        <v>641</v>
      </c>
      <c r="F6" s="23"/>
      <c r="G6" s="23">
        <f t="shared" si="1"/>
        <v>641</v>
      </c>
      <c r="H6" s="23">
        <v>58872</v>
      </c>
      <c r="I6" s="22">
        <v>26</v>
      </c>
      <c r="J6" s="22">
        <v>96</v>
      </c>
      <c r="K6" s="23">
        <v>47959</v>
      </c>
      <c r="L6" s="24">
        <f>(J6-J5)/ABS(J5)</f>
        <v>-1.0309278350515464E-2</v>
      </c>
      <c r="M6" s="23">
        <v>45734</v>
      </c>
      <c r="N6" s="30">
        <f t="shared" si="0"/>
        <v>4.8650894301832337E-2</v>
      </c>
      <c r="O6" s="25">
        <v>6.6</v>
      </c>
      <c r="P6" s="23">
        <v>3904003</v>
      </c>
      <c r="Q6" s="23">
        <v>4308255</v>
      </c>
      <c r="R6" s="23">
        <v>1113424</v>
      </c>
      <c r="S6" s="24">
        <f>(R6-R3)/ABS(R3)</f>
        <v>-0.12209991318958496</v>
      </c>
      <c r="T6" s="26">
        <f t="shared" si="3"/>
        <v>296</v>
      </c>
      <c r="U6" s="24">
        <f>(T6-T3)/ABS(T3)</f>
        <v>-6.9182389937106917E-2</v>
      </c>
      <c r="V6" s="24">
        <f>(T6-T5)/ABS(T5)</f>
        <v>-6.7114093959731542E-3</v>
      </c>
      <c r="W6" s="23">
        <v>172116</v>
      </c>
      <c r="X6" s="23"/>
      <c r="Y6" s="23">
        <f t="shared" si="2"/>
        <v>172116</v>
      </c>
      <c r="Z6" s="23">
        <v>7491</v>
      </c>
      <c r="AA6" s="24">
        <f>(Z6-Z3)/ABS(Z3)</f>
        <v>-3.3169850283944244E-2</v>
      </c>
      <c r="AB6" s="25">
        <v>68.900000000000006</v>
      </c>
      <c r="AC6" s="23">
        <v>451</v>
      </c>
      <c r="AD6" s="24">
        <f>(AC6-AC3)/ABS(AC3)</f>
        <v>-0.10337972166998012</v>
      </c>
    </row>
    <row r="7" spans="1:30" s="22" customFormat="1">
      <c r="A7" s="21" t="s">
        <v>4</v>
      </c>
      <c r="B7" s="27">
        <v>1994</v>
      </c>
      <c r="C7" s="23">
        <v>3806</v>
      </c>
      <c r="D7" s="23">
        <v>236</v>
      </c>
      <c r="E7" s="23">
        <v>721</v>
      </c>
      <c r="F7" s="23"/>
      <c r="G7" s="23">
        <f t="shared" si="1"/>
        <v>721</v>
      </c>
      <c r="H7" s="23">
        <v>60350</v>
      </c>
      <c r="I7" s="22">
        <v>26</v>
      </c>
      <c r="J7" s="22">
        <v>98</v>
      </c>
      <c r="K7" s="23">
        <v>49957</v>
      </c>
      <c r="L7" s="24">
        <f t="shared" ref="L7:L24" si="4">(J7-J6)/ABS(J6)</f>
        <v>2.0833333333333332E-2</v>
      </c>
      <c r="M7" s="23">
        <v>47500</v>
      </c>
      <c r="N7" s="30">
        <f t="shared" si="0"/>
        <v>5.1726315789473683E-2</v>
      </c>
      <c r="O7" s="25">
        <v>6.9</v>
      </c>
      <c r="P7" s="23">
        <v>3818975</v>
      </c>
      <c r="Q7" s="23">
        <v>4361152</v>
      </c>
      <c r="R7" s="23">
        <v>1104664</v>
      </c>
      <c r="S7" s="24">
        <f>(R7-R3)/ABS(R3)</f>
        <v>-0.1290068998904817</v>
      </c>
      <c r="T7" s="26">
        <f t="shared" si="3"/>
        <v>290</v>
      </c>
      <c r="U7" s="24">
        <f>(T7-T3)/ABS(T3)</f>
        <v>-8.8050314465408799E-2</v>
      </c>
      <c r="V7" s="24">
        <f t="shared" ref="V7:V24" si="5">(T7-T6)/ABS(T6)</f>
        <v>-2.0270270270270271E-2</v>
      </c>
      <c r="W7" s="23">
        <v>200553</v>
      </c>
      <c r="X7" s="23"/>
      <c r="Y7" s="23">
        <f t="shared" si="2"/>
        <v>200553</v>
      </c>
      <c r="Z7" s="23">
        <v>6894</v>
      </c>
      <c r="AA7" s="24">
        <f>(Z7-Z3)/ABS(Z3)</f>
        <v>-0.11022199277232834</v>
      </c>
      <c r="AB7" s="25">
        <v>68.2</v>
      </c>
      <c r="AC7" s="23">
        <v>416</v>
      </c>
      <c r="AD7" s="24">
        <f>(AC7-AC3)/ABS(AC3)</f>
        <v>-0.17296222664015903</v>
      </c>
    </row>
    <row r="8" spans="1:30" s="22" customFormat="1">
      <c r="A8" s="21" t="s">
        <v>5</v>
      </c>
      <c r="B8" s="27">
        <v>1995</v>
      </c>
      <c r="C8" s="23">
        <v>3762</v>
      </c>
      <c r="D8" s="23">
        <v>251</v>
      </c>
      <c r="E8" s="23">
        <v>650</v>
      </c>
      <c r="F8" s="23"/>
      <c r="G8" s="23">
        <f t="shared" si="1"/>
        <v>650</v>
      </c>
      <c r="H8" s="23">
        <v>61914</v>
      </c>
      <c r="I8" s="22">
        <v>26</v>
      </c>
      <c r="J8" s="22">
        <v>91</v>
      </c>
      <c r="K8" s="23">
        <v>47386</v>
      </c>
      <c r="L8" s="24">
        <f t="shared" si="4"/>
        <v>-7.1428571428571425E-2</v>
      </c>
      <c r="M8" s="23">
        <v>44430</v>
      </c>
      <c r="N8" s="30">
        <f t="shared" si="0"/>
        <v>6.6531622777402655E-2</v>
      </c>
      <c r="O8" s="25">
        <v>6.4</v>
      </c>
      <c r="P8" s="23">
        <v>3616990</v>
      </c>
      <c r="Q8" s="23">
        <v>4184512</v>
      </c>
      <c r="R8" s="23">
        <v>1092725</v>
      </c>
      <c r="S8" s="24">
        <f>(R8-R3)/ABS(R3)</f>
        <v>-0.13842042891125864</v>
      </c>
      <c r="T8" s="26">
        <f t="shared" si="3"/>
        <v>290</v>
      </c>
      <c r="U8" s="24">
        <f>(T8-T3)/ABS(T3)</f>
        <v>-8.8050314465408799E-2</v>
      </c>
      <c r="V8" s="24">
        <f t="shared" si="5"/>
        <v>0</v>
      </c>
      <c r="W8" s="23">
        <v>157764</v>
      </c>
      <c r="X8" s="23"/>
      <c r="Y8" s="23">
        <f t="shared" si="2"/>
        <v>157764</v>
      </c>
      <c r="Z8" s="23">
        <v>6648</v>
      </c>
      <c r="AA8" s="24">
        <f>(Z8-Z3)/ABS(Z3)</f>
        <v>-0.14197212183789365</v>
      </c>
      <c r="AB8" s="25">
        <v>67.900000000000006</v>
      </c>
      <c r="AC8" s="23">
        <v>410</v>
      </c>
      <c r="AD8" s="24">
        <f>(AC8-AC3)/ABS(AC3)</f>
        <v>-0.18489065606361829</v>
      </c>
    </row>
    <row r="9" spans="1:30" s="22" customFormat="1">
      <c r="A9" s="21" t="s">
        <v>6</v>
      </c>
      <c r="B9" s="27">
        <v>1996</v>
      </c>
      <c r="C9" s="23">
        <v>3997</v>
      </c>
      <c r="D9" s="23">
        <v>258</v>
      </c>
      <c r="E9" s="23">
        <v>864</v>
      </c>
      <c r="F9" s="23"/>
      <c r="G9" s="23">
        <f t="shared" si="1"/>
        <v>864</v>
      </c>
      <c r="H9" s="23">
        <v>64637</v>
      </c>
      <c r="I9" s="22">
        <v>25</v>
      </c>
      <c r="J9" s="22">
        <v>94</v>
      </c>
      <c r="K9" s="23">
        <v>45195</v>
      </c>
      <c r="L9" s="24">
        <f>(J9-J8)/ABS(J8)</f>
        <v>3.2967032967032968E-2</v>
      </c>
      <c r="M9" s="23">
        <v>41851</v>
      </c>
      <c r="N9" s="30">
        <f t="shared" si="0"/>
        <v>7.9902511290052811E-2</v>
      </c>
      <c r="O9" s="25">
        <v>6.1</v>
      </c>
      <c r="P9" s="23">
        <v>3589768</v>
      </c>
      <c r="Q9" s="23">
        <v>3909548</v>
      </c>
      <c r="R9" s="23">
        <v>1111503</v>
      </c>
      <c r="S9" s="24">
        <f>(R9-R3)/ABS(R3)</f>
        <v>-0.12361456175721311</v>
      </c>
      <c r="T9" s="26">
        <f t="shared" si="3"/>
        <v>278</v>
      </c>
      <c r="U9" s="24">
        <f>(T9-T3)/ABS(T3)</f>
        <v>-0.12578616352201258</v>
      </c>
      <c r="V9" s="24">
        <f>(T9-T8)/ABS(T8)</f>
        <v>-4.1379310344827586E-2</v>
      </c>
      <c r="W9" s="23">
        <v>189473</v>
      </c>
      <c r="X9" s="23"/>
      <c r="Y9" s="23">
        <f t="shared" si="2"/>
        <v>189473</v>
      </c>
      <c r="Z9" s="23">
        <v>6410</v>
      </c>
      <c r="AA9" s="24">
        <f>(Z9-Z3)/ABS(Z3)</f>
        <v>-0.17268972638100155</v>
      </c>
      <c r="AB9" s="25">
        <v>67.2</v>
      </c>
      <c r="AC9" s="23">
        <v>439</v>
      </c>
      <c r="AD9" s="24">
        <f>(AC9-AC3)/ABS(AC3)</f>
        <v>-0.1272365805168986</v>
      </c>
    </row>
    <row r="10" spans="1:30" s="22" customFormat="1">
      <c r="A10" s="21" t="s">
        <v>7</v>
      </c>
      <c r="B10" s="27">
        <v>1997</v>
      </c>
      <c r="C10" s="23">
        <v>4198</v>
      </c>
      <c r="D10" s="23">
        <v>258</v>
      </c>
      <c r="E10" s="23">
        <v>849</v>
      </c>
      <c r="F10" s="23"/>
      <c r="G10" s="23">
        <f t="shared" si="1"/>
        <v>849</v>
      </c>
      <c r="H10" s="23">
        <v>64547</v>
      </c>
      <c r="I10" s="22">
        <v>25</v>
      </c>
      <c r="J10" s="22">
        <v>104</v>
      </c>
      <c r="K10" s="23">
        <v>49331</v>
      </c>
      <c r="L10" s="24">
        <f t="shared" si="4"/>
        <v>0.10638297872340426</v>
      </c>
      <c r="M10" s="23">
        <v>45730</v>
      </c>
      <c r="N10" s="30">
        <f t="shared" si="0"/>
        <v>7.8744806472774986E-2</v>
      </c>
      <c r="O10" s="25">
        <v>6.6</v>
      </c>
      <c r="P10" s="23">
        <v>3617999</v>
      </c>
      <c r="Q10" s="23">
        <v>3964842</v>
      </c>
      <c r="R10" s="23">
        <v>1143416</v>
      </c>
      <c r="S10" s="24">
        <f>(R10-R3)/ABS(R3)</f>
        <v>-9.8452156895829868E-2</v>
      </c>
      <c r="T10" s="26">
        <f t="shared" si="3"/>
        <v>272</v>
      </c>
      <c r="U10" s="24">
        <f>(T10-T3)/ABS(T3)</f>
        <v>-0.14465408805031446</v>
      </c>
      <c r="V10" s="24">
        <f t="shared" si="5"/>
        <v>-2.1582733812949641E-2</v>
      </c>
      <c r="W10" s="23">
        <v>218874</v>
      </c>
      <c r="X10" s="23"/>
      <c r="Y10" s="23">
        <f t="shared" si="2"/>
        <v>218874</v>
      </c>
      <c r="Z10" s="23">
        <v>6326</v>
      </c>
      <c r="AA10" s="24">
        <f>(Z10-Z3)/ABS(Z3)</f>
        <v>-0.18353123386680434</v>
      </c>
      <c r="AB10" s="25">
        <v>68.099999999999994</v>
      </c>
      <c r="AC10" s="23">
        <v>418</v>
      </c>
      <c r="AD10" s="24">
        <f>(AC10-AC3)/ABS(AC3)</f>
        <v>-0.16898608349900596</v>
      </c>
    </row>
    <row r="11" spans="1:30" s="22" customFormat="1">
      <c r="A11" s="21" t="s">
        <v>8</v>
      </c>
      <c r="B11" s="27">
        <v>1998</v>
      </c>
      <c r="C11" s="23">
        <v>4020</v>
      </c>
      <c r="D11" s="23">
        <v>246</v>
      </c>
      <c r="E11" s="23">
        <v>798</v>
      </c>
      <c r="F11" s="23"/>
      <c r="G11" s="23">
        <f t="shared" si="1"/>
        <v>798</v>
      </c>
      <c r="H11" s="23">
        <v>63929</v>
      </c>
      <c r="I11" s="22">
        <v>25</v>
      </c>
      <c r="J11" s="22">
        <v>106</v>
      </c>
      <c r="K11" s="23">
        <v>47339</v>
      </c>
      <c r="L11" s="24">
        <f t="shared" si="4"/>
        <v>1.9230769230769232E-2</v>
      </c>
      <c r="M11" s="23">
        <v>43144</v>
      </c>
      <c r="N11" s="30">
        <f t="shared" si="0"/>
        <v>9.7232523641757829E-2</v>
      </c>
      <c r="O11" s="25">
        <v>6.3</v>
      </c>
      <c r="P11" s="23">
        <v>3425252</v>
      </c>
      <c r="Q11" s="23">
        <v>3750804</v>
      </c>
      <c r="R11" s="23">
        <v>1020917</v>
      </c>
      <c r="S11" s="24">
        <f>(R11-R3)/ABS(R3)</f>
        <v>-0.19503879660737644</v>
      </c>
      <c r="T11" s="26">
        <f t="shared" si="3"/>
        <v>253</v>
      </c>
      <c r="U11" s="24">
        <f>(T11-T3)/ABS(T3)</f>
        <v>-0.20440251572327045</v>
      </c>
      <c r="V11" s="24">
        <f t="shared" si="5"/>
        <v>-6.985294117647059E-2</v>
      </c>
      <c r="W11" s="23">
        <v>207113</v>
      </c>
      <c r="X11" s="23"/>
      <c r="Y11" s="23">
        <f t="shared" si="2"/>
        <v>207113</v>
      </c>
      <c r="Z11" s="23">
        <v>6371</v>
      </c>
      <c r="AA11" s="24">
        <f>(Z11-Z3)/ABS(Z3)</f>
        <v>-0.17772328342798141</v>
      </c>
      <c r="AB11" s="25">
        <v>68.7</v>
      </c>
      <c r="AC11" s="23">
        <v>401</v>
      </c>
      <c r="AD11" s="24">
        <f>(AC11-AC3)/ABS(AC3)</f>
        <v>-0.20278330019880716</v>
      </c>
    </row>
    <row r="12" spans="1:30" s="22" customFormat="1">
      <c r="A12" s="21" t="s">
        <v>9</v>
      </c>
      <c r="B12" s="27">
        <v>1999</v>
      </c>
      <c r="C12" s="23">
        <v>4096</v>
      </c>
      <c r="D12" s="23">
        <v>234</v>
      </c>
      <c r="E12" s="23">
        <v>916</v>
      </c>
      <c r="F12" s="23"/>
      <c r="G12" s="23">
        <f t="shared" si="1"/>
        <v>916</v>
      </c>
      <c r="H12" s="23">
        <v>63953</v>
      </c>
      <c r="I12" s="22">
        <v>26</v>
      </c>
      <c r="J12" s="22">
        <v>111</v>
      </c>
      <c r="K12" s="23">
        <v>47232</v>
      </c>
      <c r="L12" s="24">
        <f t="shared" si="4"/>
        <v>4.716981132075472E-2</v>
      </c>
      <c r="M12" s="23">
        <v>44198</v>
      </c>
      <c r="N12" s="30">
        <f t="shared" si="0"/>
        <v>6.8645640074211506E-2</v>
      </c>
      <c r="O12" s="25">
        <v>6.5</v>
      </c>
      <c r="P12" s="23">
        <v>3490030</v>
      </c>
      <c r="Q12" s="23">
        <v>3776735</v>
      </c>
      <c r="R12" s="23">
        <v>1026008</v>
      </c>
      <c r="S12" s="24">
        <f>(R12-R3)/ABS(R3)</f>
        <v>-0.19102470193908133</v>
      </c>
      <c r="T12" s="26">
        <f t="shared" si="3"/>
        <v>250</v>
      </c>
      <c r="U12" s="24">
        <f>(T12-T3)/ABS(T3)</f>
        <v>-0.21383647798742139</v>
      </c>
      <c r="V12" s="24">
        <f t="shared" si="5"/>
        <v>-1.1857707509881422E-2</v>
      </c>
      <c r="W12" s="23">
        <v>217112</v>
      </c>
      <c r="X12" s="23"/>
      <c r="Y12" s="23">
        <f t="shared" si="2"/>
        <v>217112</v>
      </c>
      <c r="Z12" s="23">
        <v>6470</v>
      </c>
      <c r="AA12" s="24">
        <f>(Z12-Z3)/ABS(Z3)</f>
        <v>-0.16494579246257099</v>
      </c>
      <c r="AB12" s="25">
        <v>64.7</v>
      </c>
      <c r="AC12" s="23">
        <v>398</v>
      </c>
      <c r="AD12" s="24">
        <f>(AC12-AC3)/ABS(AC3)</f>
        <v>-0.20874751491053678</v>
      </c>
    </row>
    <row r="13" spans="1:30" s="22" customFormat="1">
      <c r="A13" s="21" t="s">
        <v>10</v>
      </c>
      <c r="B13" s="27">
        <v>2000</v>
      </c>
      <c r="C13" s="23">
        <v>3932</v>
      </c>
      <c r="D13" s="23">
        <v>258</v>
      </c>
      <c r="E13" s="23">
        <v>869</v>
      </c>
      <c r="F13" s="23"/>
      <c r="G13" s="23">
        <f t="shared" si="1"/>
        <v>869</v>
      </c>
      <c r="H13" s="23">
        <v>62989</v>
      </c>
      <c r="I13" s="22">
        <v>26</v>
      </c>
      <c r="J13" s="22">
        <v>108</v>
      </c>
      <c r="K13" s="23">
        <v>45735</v>
      </c>
      <c r="L13" s="24">
        <f t="shared" si="4"/>
        <v>-2.7027027027027029E-2</v>
      </c>
      <c r="M13" s="23">
        <v>42701</v>
      </c>
      <c r="N13" s="30">
        <f t="shared" si="0"/>
        <v>7.1052200182665518E-2</v>
      </c>
      <c r="O13" s="25">
        <v>6.3</v>
      </c>
      <c r="P13" s="23">
        <v>3414706</v>
      </c>
      <c r="Q13" s="23">
        <v>3736073</v>
      </c>
      <c r="R13" s="23">
        <v>1026482</v>
      </c>
      <c r="S13" s="24">
        <f>(R13-R3)/ABS(R3)</f>
        <v>-0.19065096772718348</v>
      </c>
      <c r="T13" s="26">
        <f t="shared" si="3"/>
        <v>261</v>
      </c>
      <c r="U13" s="24">
        <f>(T13-T3)/ABS(T3)</f>
        <v>-0.17924528301886791</v>
      </c>
      <c r="V13" s="24">
        <f t="shared" si="5"/>
        <v>4.3999999999999997E-2</v>
      </c>
      <c r="W13" s="23">
        <v>203553</v>
      </c>
      <c r="X13" s="23"/>
      <c r="Y13" s="23">
        <f t="shared" si="2"/>
        <v>203553</v>
      </c>
      <c r="Z13" s="23">
        <v>6562</v>
      </c>
      <c r="AA13" s="24">
        <f>(Z13-Z3)/ABS(Z3)</f>
        <v>-0.15307176045431078</v>
      </c>
      <c r="AB13" s="25">
        <v>65</v>
      </c>
      <c r="AC13" s="23">
        <v>401</v>
      </c>
      <c r="AD13" s="24">
        <f>(AC13-AC3)/ABS(AC3)</f>
        <v>-0.20278330019880716</v>
      </c>
    </row>
    <row r="14" spans="1:30" s="22" customFormat="1">
      <c r="A14" s="21" t="s">
        <v>11</v>
      </c>
      <c r="B14" s="27">
        <v>2001</v>
      </c>
      <c r="C14" s="23">
        <v>4178</v>
      </c>
      <c r="D14" s="23">
        <v>257</v>
      </c>
      <c r="E14" s="23">
        <v>885</v>
      </c>
      <c r="F14" s="23"/>
      <c r="G14" s="23">
        <f t="shared" si="1"/>
        <v>885</v>
      </c>
      <c r="H14" s="23">
        <v>62770</v>
      </c>
      <c r="I14" s="22">
        <v>27</v>
      </c>
      <c r="J14" s="22">
        <v>112</v>
      </c>
      <c r="K14" s="23">
        <v>47716</v>
      </c>
      <c r="L14" s="24">
        <f t="shared" si="4"/>
        <v>3.7037037037037035E-2</v>
      </c>
      <c r="M14" s="23">
        <v>44612</v>
      </c>
      <c r="N14" s="30">
        <f t="shared" si="0"/>
        <v>6.9577692100780061E-2</v>
      </c>
      <c r="O14" s="25">
        <v>6.6</v>
      </c>
      <c r="P14" s="23">
        <v>3287883</v>
      </c>
      <c r="Q14" s="23">
        <v>3641181</v>
      </c>
      <c r="R14" s="23">
        <v>1050985</v>
      </c>
      <c r="S14" s="24">
        <f>(R14-R3)/ABS(R3)</f>
        <v>-0.17133111668470946</v>
      </c>
      <c r="T14" s="26">
        <f t="shared" si="3"/>
        <v>251</v>
      </c>
      <c r="U14" s="24">
        <f>(T14-T3)/ABS(T3)</f>
        <v>-0.21069182389937108</v>
      </c>
      <c r="V14" s="24">
        <f t="shared" si="5"/>
        <v>-3.8314176245210725E-2</v>
      </c>
      <c r="W14" s="23">
        <v>206468</v>
      </c>
      <c r="X14" s="23"/>
      <c r="Y14" s="23">
        <f t="shared" si="2"/>
        <v>206468</v>
      </c>
      <c r="Z14" s="23">
        <v>6471</v>
      </c>
      <c r="AA14" s="24">
        <f>(Z14-Z3)/ABS(Z3)</f>
        <v>-0.16481672689726382</v>
      </c>
      <c r="AB14" s="25">
        <v>62.6</v>
      </c>
      <c r="AC14" s="23">
        <v>421</v>
      </c>
      <c r="AD14" s="24">
        <f>(AC14-AC3)/ABS(AC3)</f>
        <v>-0.16302186878727634</v>
      </c>
    </row>
    <row r="15" spans="1:30" s="22" customFormat="1">
      <c r="A15" s="21" t="s">
        <v>12</v>
      </c>
      <c r="B15" s="27">
        <v>2002</v>
      </c>
      <c r="C15" s="23">
        <v>4093</v>
      </c>
      <c r="D15" s="23">
        <v>280</v>
      </c>
      <c r="E15" s="23">
        <v>989</v>
      </c>
      <c r="F15" s="23"/>
      <c r="G15" s="23">
        <f t="shared" si="1"/>
        <v>989</v>
      </c>
      <c r="H15" s="23">
        <v>64728</v>
      </c>
      <c r="I15" s="22">
        <v>26</v>
      </c>
      <c r="J15" s="22">
        <v>112</v>
      </c>
      <c r="K15" s="23">
        <v>45471</v>
      </c>
      <c r="L15" s="24">
        <f t="shared" si="4"/>
        <v>0</v>
      </c>
      <c r="M15" s="23">
        <v>42023</v>
      </c>
      <c r="N15" s="30">
        <f t="shared" si="0"/>
        <v>8.2050305784927308E-2</v>
      </c>
      <c r="O15" s="25">
        <v>6.2</v>
      </c>
      <c r="P15" s="23">
        <v>3448530</v>
      </c>
      <c r="Q15" s="23">
        <v>3762566</v>
      </c>
      <c r="R15" s="23">
        <v>1071374</v>
      </c>
      <c r="S15" s="24">
        <f>(R15-R3)/ABS(R3)</f>
        <v>-0.15525502629149218</v>
      </c>
      <c r="T15" s="26">
        <f t="shared" si="3"/>
        <v>261</v>
      </c>
      <c r="U15" s="24">
        <f>(T15-T3)/ABS(T3)</f>
        <v>-0.17924528301886791</v>
      </c>
      <c r="V15" s="24">
        <f t="shared" si="5"/>
        <v>3.9840637450199202E-2</v>
      </c>
      <c r="W15" s="23">
        <v>212800</v>
      </c>
      <c r="X15" s="23"/>
      <c r="Y15" s="23">
        <f t="shared" si="2"/>
        <v>212800</v>
      </c>
      <c r="Z15" s="23">
        <v>6654</v>
      </c>
      <c r="AA15" s="24">
        <f>(Z15-Z3)/ABS(Z3)</f>
        <v>-0.14119772844605058</v>
      </c>
      <c r="AB15" s="25">
        <v>64.8</v>
      </c>
      <c r="AC15" s="23">
        <v>364</v>
      </c>
      <c r="AD15" s="24">
        <f>(AC15-AC3)/ABS(AC3)</f>
        <v>-0.27634194831013914</v>
      </c>
    </row>
    <row r="16" spans="1:30" s="22" customFormat="1">
      <c r="A16" s="21" t="s">
        <v>13</v>
      </c>
      <c r="B16" s="27">
        <v>2003</v>
      </c>
      <c r="C16" s="23">
        <v>4172</v>
      </c>
      <c r="D16" s="23">
        <v>280</v>
      </c>
      <c r="E16" s="23">
        <v>953</v>
      </c>
      <c r="F16" s="23"/>
      <c r="G16" s="23">
        <f t="shared" si="1"/>
        <v>953</v>
      </c>
      <c r="H16" s="23">
        <v>63911</v>
      </c>
      <c r="I16" s="22">
        <v>26</v>
      </c>
      <c r="J16" s="22">
        <v>121</v>
      </c>
      <c r="K16" s="23">
        <v>50081</v>
      </c>
      <c r="L16" s="24">
        <f t="shared" si="4"/>
        <v>8.0357142857142863E-2</v>
      </c>
      <c r="M16" s="23">
        <v>44588</v>
      </c>
      <c r="N16" s="30">
        <f t="shared" si="0"/>
        <v>0.12319458150174935</v>
      </c>
      <c r="O16" s="25">
        <v>6.5</v>
      </c>
      <c r="P16" s="23">
        <v>3215315</v>
      </c>
      <c r="Q16" s="23">
        <v>3540585</v>
      </c>
      <c r="R16" s="23">
        <v>1004277</v>
      </c>
      <c r="S16" s="24">
        <f>(R16-R3)/ABS(R3)</f>
        <v>-0.20815891746387433</v>
      </c>
      <c r="T16" s="26">
        <f t="shared" si="3"/>
        <v>240</v>
      </c>
      <c r="U16" s="24">
        <f>(T16-T3)/ABS(T3)</f>
        <v>-0.24528301886792453</v>
      </c>
      <c r="V16" s="24">
        <f t="shared" si="5"/>
        <v>-8.0459770114942528E-2</v>
      </c>
      <c r="W16" s="23">
        <v>220525</v>
      </c>
      <c r="X16" s="23"/>
      <c r="Y16" s="23">
        <f t="shared" si="2"/>
        <v>220525</v>
      </c>
      <c r="Z16" s="23">
        <v>6662</v>
      </c>
      <c r="AA16" s="24">
        <f>(Z16-Z3)/ABS(Z3)</f>
        <v>-0.14016520392359319</v>
      </c>
      <c r="AB16" s="25">
        <v>64.8</v>
      </c>
      <c r="AC16" s="23">
        <v>360</v>
      </c>
      <c r="AD16" s="24">
        <f>(AC16-AC3)/ABS(AC3)</f>
        <v>-0.28429423459244535</v>
      </c>
    </row>
    <row r="17" spans="1:30" s="22" customFormat="1">
      <c r="A17" s="21" t="s">
        <v>14</v>
      </c>
      <c r="B17" s="27">
        <v>2004</v>
      </c>
      <c r="C17" s="23">
        <v>4019</v>
      </c>
      <c r="D17" s="23">
        <v>225</v>
      </c>
      <c r="E17" s="28">
        <v>748</v>
      </c>
      <c r="F17" s="28">
        <v>362</v>
      </c>
      <c r="G17" s="23">
        <f t="shared" si="1"/>
        <v>1110</v>
      </c>
      <c r="H17" s="23">
        <v>62675</v>
      </c>
      <c r="I17" s="22">
        <v>25</v>
      </c>
      <c r="J17" s="22">
        <v>125</v>
      </c>
      <c r="K17" s="23">
        <v>47174</v>
      </c>
      <c r="L17" s="24">
        <f t="shared" si="4"/>
        <v>3.3057851239669422E-2</v>
      </c>
      <c r="M17" s="23">
        <v>41122</v>
      </c>
      <c r="N17" s="30">
        <f t="shared" si="0"/>
        <v>0.14717183016390253</v>
      </c>
      <c r="O17" s="25">
        <v>6</v>
      </c>
      <c r="P17" s="23">
        <v>3171822</v>
      </c>
      <c r="Q17" s="23">
        <v>3501205</v>
      </c>
      <c r="R17" s="23">
        <v>981452</v>
      </c>
      <c r="S17" s="24">
        <f>(R17-R3)/ABS(R3)</f>
        <v>-0.22615571785747796</v>
      </c>
      <c r="T17" s="26">
        <f t="shared" si="3"/>
        <v>244</v>
      </c>
      <c r="U17" s="24">
        <f>(T17-T3)/ABS(T3)</f>
        <v>-0.23270440251572327</v>
      </c>
      <c r="V17" s="24">
        <f t="shared" si="5"/>
        <v>1.6666666666666666E-2</v>
      </c>
      <c r="W17" s="28">
        <v>183924</v>
      </c>
      <c r="X17" s="28">
        <v>24288</v>
      </c>
      <c r="Y17" s="23">
        <f t="shared" si="2"/>
        <v>208212</v>
      </c>
      <c r="Z17" s="23">
        <v>6512</v>
      </c>
      <c r="AA17" s="24">
        <f>(Z17-Z3)/ABS(Z3)</f>
        <v>-0.15952503871966958</v>
      </c>
      <c r="AB17" s="25">
        <v>67.099999999999994</v>
      </c>
      <c r="AC17" s="23">
        <v>335</v>
      </c>
      <c r="AD17" s="24">
        <f>(AC17-AC3)/ABS(AC3)</f>
        <v>-0.33399602385685884</v>
      </c>
    </row>
    <row r="18" spans="1:30" s="22" customFormat="1">
      <c r="A18" s="21" t="s">
        <v>15</v>
      </c>
      <c r="B18" s="27">
        <v>2005</v>
      </c>
      <c r="C18" s="23">
        <v>3863</v>
      </c>
      <c r="D18" s="23">
        <v>237</v>
      </c>
      <c r="E18" s="23">
        <v>1122</v>
      </c>
      <c r="F18" s="23">
        <v>289</v>
      </c>
      <c r="G18" s="23">
        <f t="shared" si="1"/>
        <v>1411</v>
      </c>
      <c r="H18" s="23">
        <v>62749</v>
      </c>
      <c r="I18" s="22">
        <v>25</v>
      </c>
      <c r="J18" s="22">
        <v>134</v>
      </c>
      <c r="K18" s="23">
        <v>52704</v>
      </c>
      <c r="L18" s="24">
        <f t="shared" si="4"/>
        <v>7.1999999999999995E-2</v>
      </c>
      <c r="M18" s="23">
        <v>46379</v>
      </c>
      <c r="N18" s="30">
        <f t="shared" si="0"/>
        <v>0.136376377239699</v>
      </c>
      <c r="O18" s="25">
        <v>6.8</v>
      </c>
      <c r="P18" s="23">
        <v>3190769</v>
      </c>
      <c r="Q18" s="23">
        <v>3517656</v>
      </c>
      <c r="R18" s="23">
        <v>979349</v>
      </c>
      <c r="S18" s="24">
        <f>(R18-R3)/ABS(R3)</f>
        <v>-0.22781386774697404</v>
      </c>
      <c r="T18" s="26">
        <f t="shared" si="3"/>
        <v>253</v>
      </c>
      <c r="U18" s="24">
        <f>(T18-T3)/ABS(T3)</f>
        <v>-0.20440251572327045</v>
      </c>
      <c r="V18" s="24">
        <f t="shared" si="5"/>
        <v>3.6885245901639344E-2</v>
      </c>
      <c r="W18" s="23">
        <v>312210</v>
      </c>
      <c r="X18" s="23">
        <v>27500</v>
      </c>
      <c r="Y18" s="23">
        <f t="shared" si="2"/>
        <v>339710</v>
      </c>
      <c r="Z18" s="23">
        <v>6476</v>
      </c>
      <c r="AA18" s="24">
        <f>(Z18-Z3)/ABS(Z3)</f>
        <v>-0.16417139907072792</v>
      </c>
      <c r="AB18" s="25">
        <v>68.8</v>
      </c>
      <c r="AC18" s="23">
        <v>328</v>
      </c>
      <c r="AD18" s="24">
        <f>(AC18-AC3)/ABS(AC3)</f>
        <v>-0.34791252485089463</v>
      </c>
    </row>
    <row r="19" spans="1:30" s="22" customFormat="1">
      <c r="A19" s="21" t="s">
        <v>16</v>
      </c>
      <c r="B19" s="27">
        <v>2006</v>
      </c>
      <c r="C19" s="23">
        <v>3871</v>
      </c>
      <c r="D19" s="23">
        <v>239</v>
      </c>
      <c r="E19" s="23">
        <v>1086</v>
      </c>
      <c r="F19" s="23">
        <v>367</v>
      </c>
      <c r="G19" s="23">
        <f t="shared" si="1"/>
        <v>1453</v>
      </c>
      <c r="H19" s="23">
        <v>63652</v>
      </c>
      <c r="I19" s="22">
        <v>25</v>
      </c>
      <c r="J19" s="22">
        <v>136</v>
      </c>
      <c r="K19" s="23">
        <v>56125</v>
      </c>
      <c r="L19" s="24">
        <f t="shared" si="4"/>
        <v>1.4925373134328358E-2</v>
      </c>
      <c r="M19" s="23">
        <v>48562</v>
      </c>
      <c r="N19" s="30">
        <f t="shared" si="0"/>
        <v>0.15573905522836787</v>
      </c>
      <c r="O19" s="25">
        <v>7.1</v>
      </c>
      <c r="P19" s="23">
        <v>3141543</v>
      </c>
      <c r="Q19" s="23">
        <v>3514647</v>
      </c>
      <c r="R19" s="23">
        <v>936025</v>
      </c>
      <c r="S19" s="24">
        <f>(R19-R3)/ABS(R3)</f>
        <v>-0.26197349010195692</v>
      </c>
      <c r="T19" s="26">
        <f t="shared" si="3"/>
        <v>241</v>
      </c>
      <c r="U19" s="24">
        <f>(T19-T3)/ABS(T3)</f>
        <v>-0.24213836477987422</v>
      </c>
      <c r="V19" s="24">
        <f t="shared" si="5"/>
        <v>-4.7430830039525688E-2</v>
      </c>
      <c r="W19" s="23">
        <v>348618</v>
      </c>
      <c r="X19" s="23">
        <v>35840</v>
      </c>
      <c r="Y19" s="23">
        <f t="shared" si="2"/>
        <v>384458</v>
      </c>
      <c r="Z19" s="23">
        <v>6380</v>
      </c>
      <c r="AA19" s="24">
        <f>(Z19-Z3)/ABS(Z3)</f>
        <v>-0.17656169334021682</v>
      </c>
      <c r="AB19" s="25">
        <v>64.3</v>
      </c>
      <c r="AC19" s="23">
        <v>352</v>
      </c>
      <c r="AD19" s="24">
        <f>(AC19-AC3)/ABS(AC3)</f>
        <v>-0.30019880715705766</v>
      </c>
    </row>
    <row r="20" spans="1:30" s="22" customFormat="1">
      <c r="A20" s="21" t="s">
        <v>17</v>
      </c>
      <c r="B20" s="27">
        <v>2007</v>
      </c>
      <c r="C20" s="23">
        <v>3992</v>
      </c>
      <c r="D20" s="23">
        <v>249</v>
      </c>
      <c r="E20" s="23">
        <v>708</v>
      </c>
      <c r="F20" s="23">
        <v>546</v>
      </c>
      <c r="G20" s="23">
        <f t="shared" si="1"/>
        <v>1254</v>
      </c>
      <c r="H20" s="23">
        <v>64707</v>
      </c>
      <c r="I20" s="22">
        <v>24</v>
      </c>
      <c r="J20" s="22">
        <v>136</v>
      </c>
      <c r="K20" s="23">
        <v>52863</v>
      </c>
      <c r="L20" s="24">
        <f t="shared" si="4"/>
        <v>0</v>
      </c>
      <c r="M20" s="23">
        <v>45453</v>
      </c>
      <c r="N20" s="30">
        <f t="shared" si="0"/>
        <v>0.16302554286845752</v>
      </c>
      <c r="O20" s="25">
        <v>6.7</v>
      </c>
      <c r="P20" s="23">
        <v>3148704</v>
      </c>
      <c r="Q20" s="23">
        <v>3549216</v>
      </c>
      <c r="R20" s="23">
        <v>979778</v>
      </c>
      <c r="S20" s="24">
        <f>(R20-R3)/ABS(R3)</f>
        <v>-0.22747561463114246</v>
      </c>
      <c r="T20" s="26">
        <f t="shared" si="3"/>
        <v>245</v>
      </c>
      <c r="U20" s="24">
        <f>(T20-T3)/ABS(T3)</f>
        <v>-0.22955974842767296</v>
      </c>
      <c r="V20" s="24">
        <f t="shared" si="5"/>
        <v>1.6597510373443983E-2</v>
      </c>
      <c r="W20" s="23">
        <v>246344</v>
      </c>
      <c r="X20" s="23">
        <v>46364</v>
      </c>
      <c r="Y20" s="23">
        <f t="shared" si="2"/>
        <v>292708</v>
      </c>
      <c r="Z20" s="23">
        <v>6461</v>
      </c>
      <c r="AA20" s="24">
        <f>(Z20-Z3)/ABS(Z3)</f>
        <v>-0.16610738255033558</v>
      </c>
      <c r="AB20" s="25">
        <v>72.400000000000006</v>
      </c>
      <c r="AC20" s="23">
        <v>333</v>
      </c>
      <c r="AD20" s="24">
        <f>(AC20-AC3)/ABS(AC3)</f>
        <v>-0.33797216699801191</v>
      </c>
    </row>
    <row r="21" spans="1:30" s="22" customFormat="1">
      <c r="A21" s="21" t="s">
        <v>18</v>
      </c>
      <c r="B21" s="27">
        <v>2008</v>
      </c>
      <c r="C21" s="23">
        <v>4463</v>
      </c>
      <c r="D21" s="23">
        <v>251</v>
      </c>
      <c r="E21" s="23">
        <v>681</v>
      </c>
      <c r="F21" s="23">
        <v>714</v>
      </c>
      <c r="G21" s="23">
        <f t="shared" si="1"/>
        <v>1395</v>
      </c>
      <c r="H21" s="23">
        <v>65508</v>
      </c>
      <c r="I21" s="22">
        <v>26</v>
      </c>
      <c r="J21" s="22">
        <v>146</v>
      </c>
      <c r="K21" s="23">
        <v>60529</v>
      </c>
      <c r="L21" s="24">
        <f t="shared" si="4"/>
        <v>7.3529411764705885E-2</v>
      </c>
      <c r="M21" s="23">
        <v>52595</v>
      </c>
      <c r="N21" s="30">
        <f t="shared" si="0"/>
        <v>0.15085084133472765</v>
      </c>
      <c r="O21" s="25">
        <v>7.6</v>
      </c>
      <c r="P21" s="23">
        <v>3176243</v>
      </c>
      <c r="Q21" s="23">
        <v>3557282</v>
      </c>
      <c r="R21" s="23">
        <v>1077594</v>
      </c>
      <c r="S21" s="24">
        <f>(R21-R3)/ABS(R3)</f>
        <v>-0.15035075034633491</v>
      </c>
      <c r="T21" s="26">
        <f t="shared" si="3"/>
        <v>241</v>
      </c>
      <c r="U21" s="24">
        <f>(T21-T3)/ABS(T3)</f>
        <v>-0.24213836477987422</v>
      </c>
      <c r="V21" s="24">
        <f t="shared" si="5"/>
        <v>-1.6326530612244899E-2</v>
      </c>
      <c r="W21" s="23">
        <v>200457</v>
      </c>
      <c r="X21" s="23">
        <v>58468</v>
      </c>
      <c r="Y21" s="23">
        <f t="shared" si="2"/>
        <v>258925</v>
      </c>
      <c r="Z21" s="23">
        <v>6465</v>
      </c>
      <c r="AA21" s="24">
        <f>(Z21-Z3)/ABS(Z3)</f>
        <v>-0.16559112028910686</v>
      </c>
      <c r="AB21" s="25">
        <v>71.2</v>
      </c>
      <c r="AC21" s="23">
        <v>346</v>
      </c>
      <c r="AD21" s="24">
        <f>(AC21-AC3)/ABS(AC3)</f>
        <v>-0.31212723658051689</v>
      </c>
    </row>
    <row r="22" spans="1:30" s="22" customFormat="1">
      <c r="A22" s="21" t="s">
        <v>19</v>
      </c>
      <c r="B22" s="27">
        <v>2009</v>
      </c>
      <c r="C22" s="23">
        <v>4229</v>
      </c>
      <c r="D22" s="23">
        <v>250</v>
      </c>
      <c r="E22" s="23">
        <v>645</v>
      </c>
      <c r="F22" s="23">
        <v>964</v>
      </c>
      <c r="G22" s="23">
        <f t="shared" si="1"/>
        <v>1609</v>
      </c>
      <c r="H22" s="23">
        <v>64908</v>
      </c>
      <c r="I22" s="22">
        <v>26</v>
      </c>
      <c r="J22" s="22">
        <v>152</v>
      </c>
      <c r="K22" s="23">
        <v>53979</v>
      </c>
      <c r="L22" s="24">
        <f t="shared" si="4"/>
        <v>4.1095890410958902E-2</v>
      </c>
      <c r="M22" s="23">
        <v>41822</v>
      </c>
      <c r="N22" s="30">
        <f t="shared" si="0"/>
        <v>0.29068432882215101</v>
      </c>
      <c r="O22" s="25">
        <v>6</v>
      </c>
      <c r="P22" s="23">
        <v>3160400</v>
      </c>
      <c r="Q22" s="23">
        <v>3523522</v>
      </c>
      <c r="R22" s="23">
        <v>973225</v>
      </c>
      <c r="S22" s="24">
        <f>(R22-R3)/ABS(R3)</f>
        <v>-0.23264245068718997</v>
      </c>
      <c r="T22" s="26">
        <f t="shared" si="3"/>
        <v>230</v>
      </c>
      <c r="U22" s="24">
        <f>(T22-T3)/ABS(T3)</f>
        <v>-0.27672955974842767</v>
      </c>
      <c r="V22" s="24">
        <f t="shared" si="5"/>
        <v>-4.5643153526970952E-2</v>
      </c>
      <c r="W22" s="23">
        <v>202012</v>
      </c>
      <c r="X22" s="23">
        <v>80377</v>
      </c>
      <c r="Y22" s="23">
        <f t="shared" si="2"/>
        <v>282389</v>
      </c>
      <c r="Z22" s="23">
        <v>6333</v>
      </c>
      <c r="AA22" s="24">
        <f>(Z22-Z3)/ABS(Z3)</f>
        <v>-0.18262777490965409</v>
      </c>
      <c r="AB22" s="25">
        <v>65.3</v>
      </c>
      <c r="AC22" s="23">
        <v>336</v>
      </c>
      <c r="AD22" s="24">
        <f>(AC22-AC3)/ABS(AC3)</f>
        <v>-0.33200795228628233</v>
      </c>
    </row>
    <row r="23" spans="1:30" s="22" customFormat="1">
      <c r="A23" s="21" t="s">
        <v>20</v>
      </c>
      <c r="B23" s="27">
        <v>2010</v>
      </c>
      <c r="C23" s="23">
        <v>4025</v>
      </c>
      <c r="D23" s="23">
        <v>264</v>
      </c>
      <c r="E23" s="23">
        <v>798</v>
      </c>
      <c r="F23" s="23">
        <v>1447</v>
      </c>
      <c r="G23" s="23">
        <f t="shared" si="1"/>
        <v>2245</v>
      </c>
      <c r="H23" s="23">
        <v>67755</v>
      </c>
      <c r="I23" s="22">
        <v>26</v>
      </c>
      <c r="J23" s="22">
        <v>165</v>
      </c>
      <c r="K23" s="23">
        <v>62858</v>
      </c>
      <c r="L23" s="24">
        <f t="shared" si="4"/>
        <v>8.5526315789473686E-2</v>
      </c>
      <c r="M23" s="23">
        <v>48757</v>
      </c>
      <c r="N23" s="30">
        <f t="shared" si="0"/>
        <v>0.28920975449679021</v>
      </c>
      <c r="O23" s="25">
        <v>7.3</v>
      </c>
      <c r="P23" s="23">
        <v>3107514</v>
      </c>
      <c r="Q23" s="23">
        <v>3499438</v>
      </c>
      <c r="R23" s="23">
        <v>894951</v>
      </c>
      <c r="S23" s="24">
        <f>(R23-R3)/ABS(R3)</f>
        <v>-0.29435905765362724</v>
      </c>
      <c r="T23" s="26">
        <f t="shared" si="3"/>
        <v>222</v>
      </c>
      <c r="U23" s="24">
        <f>(T23-T3)/ABS(T3)</f>
        <v>-0.30188679245283018</v>
      </c>
      <c r="V23" s="24">
        <f t="shared" si="5"/>
        <v>-3.4782608695652174E-2</v>
      </c>
      <c r="W23" s="23">
        <v>243202</v>
      </c>
      <c r="X23" s="23">
        <v>73860</v>
      </c>
      <c r="Y23" s="23">
        <f t="shared" si="2"/>
        <v>317062</v>
      </c>
      <c r="Z23" s="23">
        <v>6386</v>
      </c>
      <c r="AA23" s="24">
        <f>(Z23-Z3)/ABS(Z3)</f>
        <v>-0.17578729994837378</v>
      </c>
      <c r="AB23" s="25">
        <v>70</v>
      </c>
      <c r="AC23" s="23">
        <v>325</v>
      </c>
      <c r="AD23" s="24">
        <f>(AC23-AC3)/ABS(AC3)</f>
        <v>-0.35387673956262428</v>
      </c>
    </row>
    <row r="24" spans="1:30" s="22" customFormat="1">
      <c r="A24" s="21" t="s">
        <v>21</v>
      </c>
      <c r="B24" s="27">
        <v>2011</v>
      </c>
      <c r="C24" s="23">
        <v>3992</v>
      </c>
      <c r="D24" s="23">
        <v>241</v>
      </c>
      <c r="E24" s="23">
        <v>703</v>
      </c>
      <c r="F24" s="23">
        <v>1437</v>
      </c>
      <c r="G24" s="23">
        <f t="shared" si="1"/>
        <v>2140</v>
      </c>
      <c r="H24" s="23">
        <v>67204</v>
      </c>
      <c r="I24" s="22">
        <v>26</v>
      </c>
      <c r="J24" s="29">
        <v>132</v>
      </c>
      <c r="K24" s="23">
        <v>51317</v>
      </c>
      <c r="L24" s="24">
        <f t="shared" si="4"/>
        <v>-0.2</v>
      </c>
      <c r="M24" s="23">
        <v>44794</v>
      </c>
      <c r="N24" s="30">
        <f t="shared" si="0"/>
        <v>0.14562218154217083</v>
      </c>
      <c r="O24" s="25">
        <v>6.1</v>
      </c>
      <c r="P24" s="23">
        <v>3061199</v>
      </c>
      <c r="Q24" s="23">
        <v>3452230</v>
      </c>
      <c r="R24" s="23">
        <v>893138</v>
      </c>
      <c r="S24" s="24">
        <f>(R24-R3)/ABS(R3)</f>
        <v>-0.29578855159069639</v>
      </c>
      <c r="T24" s="26">
        <f t="shared" si="3"/>
        <v>223</v>
      </c>
      <c r="U24" s="24">
        <f>(T24-T3)/ABS(T3)</f>
        <v>-0.29874213836477986</v>
      </c>
      <c r="V24" s="24">
        <f t="shared" si="5"/>
        <v>4.5045045045045045E-3</v>
      </c>
      <c r="W24" s="23">
        <v>203541</v>
      </c>
      <c r="X24" s="23">
        <v>98801</v>
      </c>
      <c r="Y24" s="23">
        <f t="shared" si="2"/>
        <v>302342</v>
      </c>
      <c r="Z24" s="23">
        <v>6408</v>
      </c>
      <c r="AA24" s="24">
        <f>(Z24-Z3)/ABS(Z3)</f>
        <v>-0.1729478575116159</v>
      </c>
      <c r="AB24" s="25">
        <v>68</v>
      </c>
      <c r="AC24" s="23">
        <v>326</v>
      </c>
      <c r="AD24" s="24">
        <f>(AC24-AC3)/ABS(AC3)</f>
        <v>-0.35188866799204771</v>
      </c>
    </row>
    <row r="25" spans="1:30">
      <c r="A25" s="4"/>
      <c r="B25" s="3"/>
      <c r="O25" s="2"/>
      <c r="P25" s="2"/>
      <c r="Q25" s="2"/>
    </row>
    <row r="28" spans="1:30">
      <c r="E28" s="5" t="s">
        <v>38</v>
      </c>
      <c r="W28" s="5" t="s">
        <v>38</v>
      </c>
    </row>
    <row r="30" spans="1:3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s="9" customFormat="1" ht="20">
      <c r="A31" s="32" t="s">
        <v>53</v>
      </c>
      <c r="B31" s="32"/>
      <c r="C31" s="32"/>
      <c r="D31" s="32"/>
      <c r="E31" s="32"/>
      <c r="F31" s="32"/>
      <c r="G31" s="32"/>
      <c r="H31" s="32"/>
      <c r="I31" s="32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1:3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</sheetData>
  <pageMargins left="0.7" right="0.7" top="0.78740157499999996" bottom="0.78740157499999996" header="0.3" footer="0.3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Schmidt</dc:creator>
  <cp:lastModifiedBy>Ulf Schmidt</cp:lastModifiedBy>
  <dcterms:created xsi:type="dcterms:W3CDTF">2013-12-13T12:11:07Z</dcterms:created>
  <dcterms:modified xsi:type="dcterms:W3CDTF">2014-06-12T16:43:38Z</dcterms:modified>
</cp:coreProperties>
</file>